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c\Documents\Research\Plantations_2017\"/>
    </mc:Choice>
  </mc:AlternateContent>
  <xr:revisionPtr revIDLastSave="0" documentId="8_{74648C6C-199F-4CD3-8C03-A0AAC61A52BC}" xr6:coauthVersionLast="43" xr6:coauthVersionMax="43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Sheet1!$A$3:$V$101</definedName>
    <definedName name="_xlnm.Print_Titles" localSheetId="0">Sheet1!$5:$7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R33" i="1" l="1"/>
  <c r="Q33" i="1"/>
  <c r="G33" i="1"/>
  <c r="Q52" i="1" l="1"/>
  <c r="R52" i="1"/>
</calcChain>
</file>

<file path=xl/sharedStrings.xml><?xml version="1.0" encoding="utf-8"?>
<sst xmlns="http://schemas.openxmlformats.org/spreadsheetml/2006/main" count="299" uniqueCount="155">
  <si>
    <t>Rotation</t>
  </si>
  <si>
    <t>Country</t>
  </si>
  <si>
    <t>Species</t>
  </si>
  <si>
    <t>Age (yrs)</t>
  </si>
  <si>
    <t>m3/ha/yr</t>
  </si>
  <si>
    <t>Site Prep</t>
  </si>
  <si>
    <t>Planting</t>
  </si>
  <si>
    <t>Tot Yr 0-5</t>
  </si>
  <si>
    <t>Biomass</t>
  </si>
  <si>
    <t>Pulpwood</t>
  </si>
  <si>
    <t>Medium</t>
  </si>
  <si>
    <t>Large</t>
  </si>
  <si>
    <t xml:space="preserve">   NPV   </t>
  </si>
  <si>
    <t>(~5 cm)</t>
  </si>
  <si>
    <t>(~15 cm)</t>
  </si>
  <si>
    <t>(~25 cm)</t>
  </si>
  <si>
    <t>Argentina</t>
  </si>
  <si>
    <t>Pinus taeda - Misiones</t>
  </si>
  <si>
    <t>Eucalyptus grandis - Corrientes</t>
  </si>
  <si>
    <t xml:space="preserve">    </t>
  </si>
  <si>
    <t>Brazil</t>
  </si>
  <si>
    <t>Pinus taeda sawtimber</t>
  </si>
  <si>
    <t>Eucalyptus urophylla pulpwod, S.P.</t>
  </si>
  <si>
    <t>Eucalyptus grandis sawtimber</t>
  </si>
  <si>
    <t>Costa Rica</t>
  </si>
  <si>
    <t>Gmelina arborea</t>
  </si>
  <si>
    <t>Chile</t>
  </si>
  <si>
    <t>Pinus radiata Sawtimber - Good Site</t>
  </si>
  <si>
    <t>Pinus radiata - Pulpwood - Poor Site</t>
  </si>
  <si>
    <t>Eucalyptus globulus pulpwood</t>
  </si>
  <si>
    <t>Eucalyptus nitens pulpwood</t>
  </si>
  <si>
    <t>China</t>
  </si>
  <si>
    <t>Pinus massoniana</t>
  </si>
  <si>
    <t>Eucalyptus</t>
  </si>
  <si>
    <t>Colombia</t>
  </si>
  <si>
    <t>Eucalyptus grandis</t>
  </si>
  <si>
    <t>Pinus tecunumanii</t>
  </si>
  <si>
    <t>Pinus patula</t>
  </si>
  <si>
    <t>Mexico</t>
  </si>
  <si>
    <t>Pinus gregii</t>
  </si>
  <si>
    <t>Paraguay</t>
  </si>
  <si>
    <t>Eucalyptus sp. clones</t>
  </si>
  <si>
    <t>Uruguay</t>
  </si>
  <si>
    <t>Eucalyptus globulus</t>
  </si>
  <si>
    <t xml:space="preserve">Uruguay </t>
  </si>
  <si>
    <t>USA</t>
  </si>
  <si>
    <t>Psuedotsuga menziesii Site I</t>
  </si>
  <si>
    <t>Venezuela</t>
  </si>
  <si>
    <t>Eucalyptus urophylla</t>
  </si>
  <si>
    <t xml:space="preserve">MAI </t>
  </si>
  <si>
    <t>Establishment Costs ($/Ha)</t>
  </si>
  <si>
    <t>($/Ha@8%)</t>
  </si>
  <si>
    <t xml:space="preserve">  IRR</t>
  </si>
  <si>
    <t xml:space="preserve"> ($/Ha)</t>
  </si>
  <si>
    <t>Land Cost</t>
  </si>
  <si>
    <t>na</t>
  </si>
  <si>
    <t>Pinus taeda</t>
  </si>
  <si>
    <t>Eucalyptus grandis pulp</t>
  </si>
  <si>
    <t>LEV</t>
  </si>
  <si>
    <t>Prices per m3 ($) (at small end diameter)</t>
  </si>
  <si>
    <t>Table 1. Plantation Investment Analysis Summary for Selected Species and Countries, 2017</t>
  </si>
  <si>
    <t>(%)</t>
  </si>
  <si>
    <t>Finland</t>
  </si>
  <si>
    <t>Picea abies</t>
  </si>
  <si>
    <t>Pinus sylvestris</t>
  </si>
  <si>
    <t>Gmelina</t>
  </si>
  <si>
    <t>Tectona grandis / Teak</t>
  </si>
  <si>
    <t>New Zealand South</t>
  </si>
  <si>
    <t xml:space="preserve">South Africa </t>
  </si>
  <si>
    <t>Pinus sp.</t>
  </si>
  <si>
    <t>Eucalyptus sp.</t>
  </si>
  <si>
    <t>Spain</t>
  </si>
  <si>
    <t>Populus</t>
  </si>
  <si>
    <t>(~30 cm+)</t>
  </si>
  <si>
    <t>Pinus taeda/Low Yield &amp; Intensity</t>
  </si>
  <si>
    <t>Pinus taeda / HighYield &amp; Intensity</t>
  </si>
  <si>
    <t>Eucalyptus grandis/urograndi clones</t>
  </si>
  <si>
    <t>Scotland</t>
  </si>
  <si>
    <t>Sitka spruce</t>
  </si>
  <si>
    <t>Pinus taeda / Medium Yield -NC</t>
  </si>
  <si>
    <t>Pinus taeda / Medium Yield - South</t>
  </si>
  <si>
    <t>Pinus taeda/Low Yield &amp; Intensity NC</t>
  </si>
  <si>
    <t>Pinus taeda / Medium Yield &amp; Intns NC</t>
  </si>
  <si>
    <t>Pinus taeda / Medium Yield &amp; Intns South FLA</t>
  </si>
  <si>
    <t>Pinus taeda / HighYield &amp; Intensity NC</t>
  </si>
  <si>
    <t>France</t>
  </si>
  <si>
    <t>Quercus petraea</t>
  </si>
  <si>
    <t>Vietnam</t>
  </si>
  <si>
    <t>Peru</t>
  </si>
  <si>
    <t>Capital Budgeting Criteria @8%</t>
  </si>
  <si>
    <t xml:space="preserve">Contact: </t>
  </si>
  <si>
    <t xml:space="preserve">Fred Cubbage, NC State University: </t>
  </si>
  <si>
    <t>fredcubbage@yahoo.com</t>
  </si>
  <si>
    <t>Fred Cubbage, NC State U (NCSU), USA</t>
  </si>
  <si>
    <t>Rafael Rubilar, U Concepcion, Chile</t>
  </si>
  <si>
    <t>Bruno Kanieski, Brasil/NCSU, USA</t>
  </si>
  <si>
    <t>Vitor Hoeflich, UF Paraná, Brasil</t>
  </si>
  <si>
    <t>Adriana Bussoni,  UdelaR, Uruguay</t>
  </si>
  <si>
    <t>Virginia Morales, Tacuarembo’, Uruguay</t>
  </si>
  <si>
    <t>Gustavo Balmelli, INIA, Uruguay</t>
  </si>
  <si>
    <t>Rafael de la Torre, Colombia, Ecuador</t>
  </si>
  <si>
    <t xml:space="preserve">Patricio Mac Donagh, UNAM, Argentina </t>
  </si>
  <si>
    <t>Carmelo Hernández, CONAFOR, México</t>
  </si>
  <si>
    <t>Pu Zhang, Academy of Forestry, China</t>
  </si>
  <si>
    <t>Jin Huang, Abt Associates, USA/China</t>
  </si>
  <si>
    <t>Roger Lord, Mason, Bruce, Girard, USA</t>
  </si>
  <si>
    <t>Jaana Korhonen, U Helsinki, Finland</t>
  </si>
  <si>
    <t>Peter Hall, SCION, New Zealand</t>
  </si>
  <si>
    <t>Richard Yao, SCION, New Zealand</t>
  </si>
  <si>
    <t>Luiz Balteiro, UPM, Spain</t>
  </si>
  <si>
    <t>Omar Carrero, Brasil/Venezuela</t>
  </si>
  <si>
    <t>Elizabeth Monges, U Asunción, Paraguay</t>
  </si>
  <si>
    <t>Ha Tran Thi Thu, Vietnam</t>
  </si>
  <si>
    <t>Mike Howard, South Africa</t>
  </si>
  <si>
    <t>Robert Hagler, ForestEdge</t>
  </si>
  <si>
    <t>Michel Chavet, Consultant, France</t>
  </si>
  <si>
    <t>Contributors and Co-Authors:</t>
  </si>
  <si>
    <t>Psuedotsuga menziesii Site III</t>
  </si>
  <si>
    <t>Pinus radiata</t>
  </si>
  <si>
    <t xml:space="preserve">New Zealand </t>
  </si>
  <si>
    <t>Pinus radiata, no pruning</t>
  </si>
  <si>
    <t>Mixed Hardwoods, Even Age, Plant</t>
  </si>
  <si>
    <t>Mixed Hardwoods, Uneven, Selection</t>
  </si>
  <si>
    <t>Laos</t>
  </si>
  <si>
    <t>Tectona grandis</t>
  </si>
  <si>
    <t>Mixed Hardwoods, Even Age, Planted, Clearcut</t>
  </si>
  <si>
    <t>Mixed Hardwoods, Uneven Age, Natural, Slection Cut</t>
  </si>
  <si>
    <t>Shaun Mochan, Woodilee Consulting, Scotland</t>
  </si>
  <si>
    <t>Global Timber Investments Benchmarking Triennial Report, 2017</t>
  </si>
  <si>
    <t>Contributors at Bottom of Spreadsheet</t>
  </si>
  <si>
    <t>Australia</t>
  </si>
  <si>
    <t>Jim Carle, Robert Davis, Laos, Vietnam</t>
  </si>
  <si>
    <t xml:space="preserve">Hybrid Exotic Larch, Northeast/Central </t>
  </si>
  <si>
    <t>Poland</t>
  </si>
  <si>
    <t>Pinus sylvestris Private</t>
  </si>
  <si>
    <t>Quercus Sp. State Forest</t>
  </si>
  <si>
    <t>Pinus sylvestris State Forest</t>
  </si>
  <si>
    <t xml:space="preserve">  ~11 October 2018</t>
  </si>
  <si>
    <t>Pinus radiata High growth</t>
  </si>
  <si>
    <t>Pinus radiata Low growth</t>
  </si>
  <si>
    <t>Australia Pinus radiata High growth</t>
  </si>
  <si>
    <t>Australia Pinus radiata Low growth</t>
  </si>
  <si>
    <t>Eucalyptus spp. Industry</t>
  </si>
  <si>
    <t>Eucalyptus spp. Outgrower</t>
  </si>
  <si>
    <t>V11</t>
  </si>
  <si>
    <t>Eucalyptus urophylla High growth</t>
  </si>
  <si>
    <t>Acacia Smallholder</t>
  </si>
  <si>
    <t>Acacia State Forest</t>
  </si>
  <si>
    <t>Rafal Chudy, Poland</t>
  </si>
  <si>
    <t>Greg Frey, Vietnam, USDA Forest Service, NC</t>
  </si>
  <si>
    <t>David Maass, Maine, USA</t>
  </si>
  <si>
    <t>Stephanie Chizmar, NCSU</t>
  </si>
  <si>
    <t>Bob Abt, NCSU</t>
  </si>
  <si>
    <t>Pseudotsuga menziesii Site I</t>
  </si>
  <si>
    <t>Pseudotsuga menziesii Site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</si>
</sst>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.0&quot;/ton&quot;"/>
    <numFmt numFmtId="166" formatCode="&quot;$&quot;#.0&quot;/m3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1"/>
    <xf numFmtId="0" fontId="4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cubbag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1"/>
  <sheetViews>
    <sheetView tabSelected="1" zoomScale="130" zoomScaleNormal="130" workbookViewId="0"/>
  </sheetViews>
  <sheetFormatPr defaultRowHeight="14.6" x14ac:dyDescent="0.4"/>
  <cols>
    <col min="1" max="1" width="11.69140625" customWidth="1"/>
    <col min="4" max="4" width="14.69140625" customWidth="1"/>
    <col min="10" max="10" width="10.53515625" customWidth="1"/>
    <col min="11" max="11" width="3.3828125" customWidth="1"/>
    <col min="13" max="13" width="9.53515625" customWidth="1"/>
    <col min="16" max="16" width="6.3828125" customWidth="1"/>
    <col min="19" max="19" width="9.69140625" customWidth="1"/>
    <col min="20" max="20" width="1.84375" customWidth="1"/>
    <col min="23" max="23" width="10.3046875" customWidth="1"/>
  </cols>
  <sheetData>
    <row r="1" spans="1:24" ht="18.45" x14ac:dyDescent="0.5">
      <c r="A1" s="13" t="s">
        <v>128</v>
      </c>
      <c r="B1" s="13"/>
      <c r="C1" s="13"/>
      <c r="D1" s="13"/>
      <c r="E1" s="13"/>
      <c r="F1" s="13"/>
      <c r="G1" s="14"/>
      <c r="I1" s="13" t="s">
        <v>129</v>
      </c>
      <c r="J1" s="14"/>
      <c r="K1" s="14"/>
      <c r="L1" s="14"/>
      <c r="M1" s="14"/>
      <c r="N1" s="14"/>
    </row>
    <row r="3" spans="1:24" x14ac:dyDescent="0.4">
      <c r="A3" s="1" t="s">
        <v>60</v>
      </c>
      <c r="J3" s="9" t="s">
        <v>144</v>
      </c>
      <c r="L3" s="1" t="s">
        <v>137</v>
      </c>
    </row>
    <row r="5" spans="1:24" x14ac:dyDescent="0.4">
      <c r="A5" s="1"/>
      <c r="B5" s="1"/>
      <c r="C5" s="1"/>
      <c r="D5" s="1"/>
      <c r="E5" s="1" t="s">
        <v>0</v>
      </c>
      <c r="F5" s="2" t="s">
        <v>49</v>
      </c>
      <c r="G5" s="15" t="s">
        <v>50</v>
      </c>
      <c r="H5" s="15"/>
      <c r="I5" s="15"/>
      <c r="J5" s="2" t="s">
        <v>54</v>
      </c>
      <c r="K5" s="1"/>
      <c r="L5" s="15" t="s">
        <v>59</v>
      </c>
      <c r="M5" s="15"/>
      <c r="N5" s="15"/>
      <c r="O5" s="15"/>
      <c r="P5" s="1"/>
      <c r="Q5" s="15" t="s">
        <v>89</v>
      </c>
      <c r="R5" s="15"/>
      <c r="S5" s="15"/>
    </row>
    <row r="6" spans="1:24" x14ac:dyDescent="0.4">
      <c r="A6" s="1" t="s">
        <v>1</v>
      </c>
      <c r="B6" s="1" t="s">
        <v>2</v>
      </c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53</v>
      </c>
      <c r="K6" s="1"/>
      <c r="L6" s="2" t="s">
        <v>8</v>
      </c>
      <c r="M6" s="2" t="s">
        <v>9</v>
      </c>
      <c r="N6" s="2" t="s">
        <v>10</v>
      </c>
      <c r="O6" s="2" t="s">
        <v>11</v>
      </c>
      <c r="P6" s="1"/>
      <c r="Q6" s="2" t="s">
        <v>12</v>
      </c>
      <c r="R6" s="2" t="s">
        <v>58</v>
      </c>
      <c r="S6" s="2" t="s">
        <v>52</v>
      </c>
      <c r="U6" s="1" t="s">
        <v>1</v>
      </c>
      <c r="V6" s="1" t="s">
        <v>2</v>
      </c>
      <c r="W6" s="1"/>
      <c r="X6" s="1"/>
    </row>
    <row r="7" spans="1:24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13</v>
      </c>
      <c r="M7" s="1" t="s">
        <v>14</v>
      </c>
      <c r="N7" s="1" t="s">
        <v>15</v>
      </c>
      <c r="O7" s="1" t="s">
        <v>73</v>
      </c>
      <c r="P7" s="1"/>
      <c r="Q7" s="16" t="s">
        <v>51</v>
      </c>
      <c r="R7" s="16"/>
      <c r="S7" s="2" t="s">
        <v>61</v>
      </c>
      <c r="U7" s="1"/>
      <c r="V7" s="1"/>
      <c r="W7" s="1"/>
      <c r="X7" s="1"/>
    </row>
    <row r="9" spans="1:24" x14ac:dyDescent="0.4">
      <c r="A9" t="s">
        <v>16</v>
      </c>
      <c r="B9" t="s">
        <v>17</v>
      </c>
      <c r="E9">
        <v>18</v>
      </c>
      <c r="F9">
        <v>30</v>
      </c>
      <c r="G9">
        <v>310</v>
      </c>
      <c r="H9">
        <v>645</v>
      </c>
      <c r="I9">
        <v>2825</v>
      </c>
      <c r="J9">
        <v>2700</v>
      </c>
      <c r="L9">
        <v>2</v>
      </c>
      <c r="M9">
        <v>16</v>
      </c>
      <c r="N9">
        <v>18</v>
      </c>
      <c r="O9">
        <v>22</v>
      </c>
      <c r="Q9">
        <v>-506</v>
      </c>
      <c r="R9">
        <v>-678</v>
      </c>
      <c r="S9" s="4">
        <v>6.5</v>
      </c>
      <c r="U9" t="s">
        <v>16</v>
      </c>
      <c r="V9" t="s">
        <v>17</v>
      </c>
    </row>
    <row r="10" spans="1:24" x14ac:dyDescent="0.4">
      <c r="A10" t="s">
        <v>16</v>
      </c>
      <c r="B10" t="s">
        <v>18</v>
      </c>
      <c r="E10">
        <v>12</v>
      </c>
      <c r="F10">
        <v>30</v>
      </c>
      <c r="G10">
        <v>137</v>
      </c>
      <c r="H10">
        <v>435</v>
      </c>
      <c r="I10">
        <v>924</v>
      </c>
      <c r="J10">
        <v>3000</v>
      </c>
      <c r="L10">
        <v>2</v>
      </c>
      <c r="M10">
        <v>5</v>
      </c>
      <c r="N10">
        <v>15</v>
      </c>
      <c r="O10">
        <v>30</v>
      </c>
      <c r="Q10">
        <v>-57</v>
      </c>
      <c r="R10">
        <v>-95</v>
      </c>
      <c r="S10" s="4">
        <v>7.5</v>
      </c>
      <c r="U10" t="s">
        <v>16</v>
      </c>
      <c r="V10" t="s">
        <v>18</v>
      </c>
    </row>
    <row r="11" spans="1:24" x14ac:dyDescent="0.4">
      <c r="S11" s="4"/>
    </row>
    <row r="12" spans="1:24" x14ac:dyDescent="0.4">
      <c r="A12" t="s">
        <v>130</v>
      </c>
      <c r="B12" t="s">
        <v>138</v>
      </c>
      <c r="E12">
        <v>28</v>
      </c>
      <c r="F12">
        <v>25</v>
      </c>
      <c r="G12">
        <v>1430</v>
      </c>
      <c r="H12">
        <v>680</v>
      </c>
      <c r="I12">
        <v>3060</v>
      </c>
      <c r="J12" s="3" t="s">
        <v>55</v>
      </c>
      <c r="M12">
        <v>18</v>
      </c>
      <c r="N12">
        <v>35</v>
      </c>
      <c r="O12">
        <v>55</v>
      </c>
      <c r="Q12">
        <v>-68</v>
      </c>
      <c r="R12">
        <v>-77</v>
      </c>
      <c r="S12" s="4">
        <v>7.5</v>
      </c>
      <c r="U12" t="s">
        <v>140</v>
      </c>
    </row>
    <row r="13" spans="1:24" x14ac:dyDescent="0.4">
      <c r="A13" t="s">
        <v>130</v>
      </c>
      <c r="B13" t="s">
        <v>139</v>
      </c>
      <c r="E13">
        <v>28</v>
      </c>
      <c r="F13">
        <v>18</v>
      </c>
      <c r="G13">
        <v>1430</v>
      </c>
      <c r="H13">
        <v>680</v>
      </c>
      <c r="I13">
        <v>3060</v>
      </c>
      <c r="J13" s="3" t="s">
        <v>55</v>
      </c>
      <c r="M13">
        <v>18</v>
      </c>
      <c r="N13">
        <v>35</v>
      </c>
      <c r="O13">
        <v>55</v>
      </c>
      <c r="Q13">
        <v>-1036</v>
      </c>
      <c r="R13">
        <v>-1183</v>
      </c>
      <c r="S13" s="4">
        <v>5.7</v>
      </c>
      <c r="U13" t="s">
        <v>141</v>
      </c>
    </row>
    <row r="14" spans="1:24" x14ac:dyDescent="0.4">
      <c r="H14" t="s">
        <v>19</v>
      </c>
      <c r="S14" s="4"/>
    </row>
    <row r="15" spans="1:24" x14ac:dyDescent="0.4">
      <c r="A15" t="s">
        <v>20</v>
      </c>
      <c r="B15" t="s">
        <v>21</v>
      </c>
      <c r="E15">
        <v>21</v>
      </c>
      <c r="F15">
        <v>30</v>
      </c>
      <c r="G15">
        <v>450</v>
      </c>
      <c r="H15">
        <v>650</v>
      </c>
      <c r="I15">
        <v>1375</v>
      </c>
      <c r="J15">
        <v>5509</v>
      </c>
      <c r="L15">
        <v>6</v>
      </c>
      <c r="M15">
        <v>11.67</v>
      </c>
      <c r="N15">
        <v>21.67</v>
      </c>
      <c r="O15">
        <v>28.33</v>
      </c>
      <c r="Q15">
        <v>2484</v>
      </c>
      <c r="R15">
        <v>3099</v>
      </c>
      <c r="S15" s="4">
        <v>14.3</v>
      </c>
      <c r="U15" t="s">
        <v>20</v>
      </c>
      <c r="V15" t="s">
        <v>21</v>
      </c>
    </row>
    <row r="16" spans="1:24" x14ac:dyDescent="0.4">
      <c r="A16" t="s">
        <v>20</v>
      </c>
      <c r="B16" t="s">
        <v>22</v>
      </c>
      <c r="E16">
        <v>6</v>
      </c>
      <c r="F16">
        <v>40</v>
      </c>
      <c r="G16">
        <v>164</v>
      </c>
      <c r="H16">
        <v>1304</v>
      </c>
      <c r="I16">
        <v>1849</v>
      </c>
      <c r="J16">
        <v>5000</v>
      </c>
      <c r="M16" s="4">
        <v>14</v>
      </c>
      <c r="Q16">
        <v>13</v>
      </c>
      <c r="R16">
        <v>34</v>
      </c>
      <c r="S16" s="4">
        <v>8.1</v>
      </c>
      <c r="U16" t="s">
        <v>20</v>
      </c>
      <c r="V16" t="s">
        <v>22</v>
      </c>
    </row>
    <row r="17" spans="1:22" x14ac:dyDescent="0.4">
      <c r="A17" t="s">
        <v>20</v>
      </c>
      <c r="B17" t="s">
        <v>23</v>
      </c>
      <c r="E17">
        <v>18</v>
      </c>
      <c r="F17">
        <v>40</v>
      </c>
      <c r="G17">
        <v>164</v>
      </c>
      <c r="H17">
        <v>1304</v>
      </c>
      <c r="I17">
        <v>1849</v>
      </c>
      <c r="J17">
        <v>5000</v>
      </c>
      <c r="L17" s="4">
        <v>10</v>
      </c>
      <c r="M17">
        <v>14</v>
      </c>
      <c r="N17">
        <v>20.36</v>
      </c>
      <c r="O17">
        <v>29.33</v>
      </c>
      <c r="Q17">
        <v>812</v>
      </c>
      <c r="R17">
        <v>818</v>
      </c>
      <c r="S17" s="4">
        <v>10.7</v>
      </c>
      <c r="U17" t="s">
        <v>20</v>
      </c>
      <c r="V17" t="s">
        <v>23</v>
      </c>
    </row>
    <row r="18" spans="1:22" x14ac:dyDescent="0.4">
      <c r="S18" s="4"/>
    </row>
    <row r="19" spans="1:22" x14ac:dyDescent="0.4">
      <c r="A19" t="s">
        <v>26</v>
      </c>
      <c r="B19" t="s">
        <v>27</v>
      </c>
      <c r="E19">
        <v>22</v>
      </c>
      <c r="F19">
        <v>30</v>
      </c>
      <c r="G19">
        <v>365</v>
      </c>
      <c r="H19">
        <v>389</v>
      </c>
      <c r="I19">
        <v>1091</v>
      </c>
      <c r="J19">
        <v>8250</v>
      </c>
      <c r="L19">
        <v>5.5</v>
      </c>
      <c r="M19">
        <v>11.8</v>
      </c>
      <c r="N19">
        <v>31.5</v>
      </c>
      <c r="O19">
        <v>53.5</v>
      </c>
      <c r="Q19">
        <v>1542</v>
      </c>
      <c r="R19">
        <v>1889</v>
      </c>
      <c r="S19" s="4">
        <v>13</v>
      </c>
      <c r="U19" t="s">
        <v>26</v>
      </c>
      <c r="V19" t="s">
        <v>27</v>
      </c>
    </row>
    <row r="20" spans="1:22" x14ac:dyDescent="0.4">
      <c r="A20" t="s">
        <v>26</v>
      </c>
      <c r="B20" t="s">
        <v>28</v>
      </c>
      <c r="E20">
        <v>16</v>
      </c>
      <c r="F20">
        <v>20</v>
      </c>
      <c r="G20">
        <v>365</v>
      </c>
      <c r="H20">
        <v>305</v>
      </c>
      <c r="I20">
        <v>826</v>
      </c>
      <c r="J20">
        <v>2350</v>
      </c>
      <c r="L20">
        <v>5.5</v>
      </c>
      <c r="M20">
        <v>11.8</v>
      </c>
      <c r="N20">
        <v>31.5</v>
      </c>
      <c r="O20">
        <v>53.5</v>
      </c>
      <c r="Q20">
        <v>555</v>
      </c>
      <c r="R20">
        <v>784</v>
      </c>
      <c r="S20" s="4">
        <v>11.2</v>
      </c>
      <c r="U20" t="s">
        <v>26</v>
      </c>
      <c r="V20" t="s">
        <v>28</v>
      </c>
    </row>
    <row r="21" spans="1:22" x14ac:dyDescent="0.4">
      <c r="A21" t="s">
        <v>26</v>
      </c>
      <c r="B21" t="s">
        <v>29</v>
      </c>
      <c r="E21">
        <v>16</v>
      </c>
      <c r="F21">
        <v>25</v>
      </c>
      <c r="G21">
        <v>430</v>
      </c>
      <c r="H21">
        <v>402</v>
      </c>
      <c r="I21">
        <v>1078</v>
      </c>
      <c r="J21">
        <v>4250</v>
      </c>
      <c r="L21">
        <v>7</v>
      </c>
      <c r="M21">
        <v>25.4</v>
      </c>
      <c r="Q21">
        <v>1553</v>
      </c>
      <c r="R21">
        <v>2193</v>
      </c>
      <c r="S21" s="4">
        <v>14.3</v>
      </c>
      <c r="U21" t="s">
        <v>26</v>
      </c>
      <c r="V21" t="s">
        <v>29</v>
      </c>
    </row>
    <row r="22" spans="1:22" x14ac:dyDescent="0.4">
      <c r="A22" t="s">
        <v>26</v>
      </c>
      <c r="B22" t="s">
        <v>30</v>
      </c>
      <c r="E22">
        <v>14</v>
      </c>
      <c r="F22">
        <v>30</v>
      </c>
      <c r="G22">
        <v>430</v>
      </c>
      <c r="H22">
        <v>325</v>
      </c>
      <c r="I22">
        <v>1001</v>
      </c>
      <c r="J22">
        <v>4000</v>
      </c>
      <c r="L22">
        <v>7</v>
      </c>
      <c r="M22">
        <v>15.3</v>
      </c>
      <c r="Q22">
        <v>745</v>
      </c>
      <c r="R22">
        <v>1130</v>
      </c>
      <c r="S22" s="4">
        <v>12.2</v>
      </c>
      <c r="U22" t="s">
        <v>26</v>
      </c>
      <c r="V22" t="s">
        <v>30</v>
      </c>
    </row>
    <row r="23" spans="1:22" x14ac:dyDescent="0.4">
      <c r="S23" s="4"/>
    </row>
    <row r="24" spans="1:22" x14ac:dyDescent="0.4">
      <c r="A24" t="s">
        <v>31</v>
      </c>
      <c r="B24" t="s">
        <v>32</v>
      </c>
      <c r="E24">
        <v>30</v>
      </c>
      <c r="F24">
        <v>6.9</v>
      </c>
      <c r="G24">
        <v>478</v>
      </c>
      <c r="H24">
        <v>870</v>
      </c>
      <c r="I24">
        <v>2000</v>
      </c>
      <c r="J24" s="3" t="s">
        <v>55</v>
      </c>
      <c r="L24">
        <v>21.74</v>
      </c>
      <c r="M24">
        <v>34.79</v>
      </c>
      <c r="N24">
        <v>37.659999999999997</v>
      </c>
      <c r="O24">
        <v>62.32</v>
      </c>
      <c r="Q24">
        <v>-2085</v>
      </c>
      <c r="R24">
        <v>-2315</v>
      </c>
      <c r="S24" s="4">
        <v>7.9</v>
      </c>
      <c r="U24" t="s">
        <v>31</v>
      </c>
      <c r="V24" t="s">
        <v>32</v>
      </c>
    </row>
    <row r="25" spans="1:22" x14ac:dyDescent="0.4">
      <c r="A25" t="s">
        <v>31</v>
      </c>
      <c r="B25" t="s">
        <v>33</v>
      </c>
      <c r="E25">
        <v>6</v>
      </c>
      <c r="F25">
        <v>20</v>
      </c>
      <c r="G25">
        <v>435</v>
      </c>
      <c r="H25">
        <v>815</v>
      </c>
      <c r="I25">
        <v>2554</v>
      </c>
      <c r="J25" s="3" t="s">
        <v>55</v>
      </c>
      <c r="L25">
        <v>57.97</v>
      </c>
      <c r="M25">
        <v>79.709999999999994</v>
      </c>
      <c r="Q25">
        <v>3505</v>
      </c>
      <c r="R25">
        <v>9479</v>
      </c>
      <c r="S25" s="4">
        <v>31.5</v>
      </c>
      <c r="U25" t="s">
        <v>31</v>
      </c>
      <c r="V25" t="s">
        <v>33</v>
      </c>
    </row>
    <row r="26" spans="1:22" x14ac:dyDescent="0.4">
      <c r="S26" s="4"/>
    </row>
    <row r="27" spans="1:22" x14ac:dyDescent="0.4">
      <c r="A27" t="s">
        <v>34</v>
      </c>
      <c r="B27" t="s">
        <v>36</v>
      </c>
      <c r="E27">
        <v>18</v>
      </c>
      <c r="F27">
        <v>25</v>
      </c>
      <c r="G27">
        <v>262</v>
      </c>
      <c r="H27">
        <v>1207</v>
      </c>
      <c r="I27">
        <v>2776</v>
      </c>
      <c r="J27">
        <v>5000</v>
      </c>
      <c r="M27">
        <v>16.2</v>
      </c>
      <c r="N27">
        <v>46.7</v>
      </c>
      <c r="O27">
        <v>36.299999999999997</v>
      </c>
      <c r="Q27">
        <v>374</v>
      </c>
      <c r="R27">
        <v>499</v>
      </c>
      <c r="S27" s="4">
        <v>8.6999999999999993</v>
      </c>
      <c r="U27" t="s">
        <v>34</v>
      </c>
      <c r="V27" t="s">
        <v>36</v>
      </c>
    </row>
    <row r="28" spans="1:22" x14ac:dyDescent="0.4">
      <c r="A28" t="s">
        <v>34</v>
      </c>
      <c r="B28" t="s">
        <v>37</v>
      </c>
      <c r="E28">
        <v>18</v>
      </c>
      <c r="F28">
        <v>18</v>
      </c>
      <c r="G28">
        <v>164</v>
      </c>
      <c r="H28">
        <v>1207</v>
      </c>
      <c r="I28">
        <v>2931</v>
      </c>
      <c r="J28">
        <v>5000</v>
      </c>
      <c r="M28">
        <v>11.4</v>
      </c>
      <c r="N28">
        <v>49.2</v>
      </c>
      <c r="O28">
        <v>37.6</v>
      </c>
      <c r="Q28">
        <v>-658</v>
      </c>
      <c r="R28">
        <v>-878</v>
      </c>
      <c r="S28" s="4">
        <v>6.63</v>
      </c>
      <c r="U28" t="s">
        <v>34</v>
      </c>
      <c r="V28" t="s">
        <v>37</v>
      </c>
    </row>
    <row r="29" spans="1:22" x14ac:dyDescent="0.4">
      <c r="A29" t="s">
        <v>24</v>
      </c>
      <c r="B29" t="s">
        <v>25</v>
      </c>
      <c r="E29">
        <v>12</v>
      </c>
      <c r="F29">
        <v>31</v>
      </c>
      <c r="G29">
        <v>300</v>
      </c>
      <c r="H29">
        <v>550</v>
      </c>
      <c r="I29">
        <v>2375</v>
      </c>
      <c r="J29">
        <v>5000</v>
      </c>
      <c r="L29" s="5"/>
      <c r="N29">
        <v>30</v>
      </c>
      <c r="O29">
        <v>55</v>
      </c>
      <c r="Q29">
        <v>4325</v>
      </c>
      <c r="R29">
        <v>5818</v>
      </c>
      <c r="S29" s="4">
        <v>24.5</v>
      </c>
      <c r="U29" t="s">
        <v>24</v>
      </c>
      <c r="V29" t="s">
        <v>25</v>
      </c>
    </row>
    <row r="30" spans="1:22" x14ac:dyDescent="0.4">
      <c r="L30" s="6"/>
      <c r="S30" s="4"/>
    </row>
    <row r="31" spans="1:22" x14ac:dyDescent="0.4">
      <c r="A31" t="s">
        <v>62</v>
      </c>
      <c r="B31" t="s">
        <v>63</v>
      </c>
      <c r="E31">
        <v>63</v>
      </c>
      <c r="F31">
        <v>6.5</v>
      </c>
      <c r="G31">
        <v>442</v>
      </c>
      <c r="H31">
        <v>858</v>
      </c>
      <c r="I31">
        <v>1300</v>
      </c>
      <c r="J31" s="3" t="s">
        <v>55</v>
      </c>
      <c r="L31" s="6"/>
      <c r="M31">
        <v>19.47</v>
      </c>
      <c r="O31">
        <v>62.37</v>
      </c>
      <c r="Q31">
        <v>-1185</v>
      </c>
      <c r="R31">
        <v>-1195</v>
      </c>
      <c r="S31" s="4">
        <v>4.3</v>
      </c>
      <c r="U31" t="s">
        <v>62</v>
      </c>
      <c r="V31" t="s">
        <v>63</v>
      </c>
    </row>
    <row r="32" spans="1:22" x14ac:dyDescent="0.4">
      <c r="A32" t="s">
        <v>62</v>
      </c>
      <c r="B32" t="s">
        <v>64</v>
      </c>
      <c r="E32">
        <v>66</v>
      </c>
      <c r="F32">
        <v>7.5</v>
      </c>
      <c r="G32">
        <v>572</v>
      </c>
      <c r="H32">
        <v>1018</v>
      </c>
      <c r="I32">
        <v>1591</v>
      </c>
      <c r="J32" s="3" t="s">
        <v>55</v>
      </c>
      <c r="L32" s="7"/>
      <c r="M32">
        <v>17.489999999999998</v>
      </c>
      <c r="O32">
        <v>59.73</v>
      </c>
      <c r="Q32">
        <v>-1431</v>
      </c>
      <c r="R32">
        <v>-1439</v>
      </c>
      <c r="S32" s="4">
        <v>4.3</v>
      </c>
      <c r="U32" t="s">
        <v>62</v>
      </c>
      <c r="V32" t="s">
        <v>64</v>
      </c>
    </row>
    <row r="33" spans="1:22" x14ac:dyDescent="0.4">
      <c r="A33" t="s">
        <v>85</v>
      </c>
      <c r="B33" t="s">
        <v>86</v>
      </c>
      <c r="E33">
        <v>140</v>
      </c>
      <c r="F33">
        <v>6</v>
      </c>
      <c r="G33" s="8">
        <f>1150/0.84</f>
        <v>1369.047619047619</v>
      </c>
      <c r="H33">
        <v>3065</v>
      </c>
      <c r="I33">
        <v>5351</v>
      </c>
      <c r="J33" s="3" t="s">
        <v>55</v>
      </c>
      <c r="L33" s="11">
        <v>2</v>
      </c>
      <c r="M33" s="11">
        <v>10</v>
      </c>
      <c r="N33" s="11">
        <v>15</v>
      </c>
      <c r="O33" s="11">
        <v>30</v>
      </c>
      <c r="Q33" s="10">
        <f>-3479*0.84</f>
        <v>-2922.3599999999997</v>
      </c>
      <c r="R33" s="10">
        <f>-3479*0.84</f>
        <v>-2922.3599999999997</v>
      </c>
      <c r="S33" s="4">
        <v>2</v>
      </c>
      <c r="U33" t="s">
        <v>85</v>
      </c>
      <c r="V33" t="s">
        <v>86</v>
      </c>
    </row>
    <row r="34" spans="1:22" x14ac:dyDescent="0.4">
      <c r="G34" s="8"/>
      <c r="J34" s="3"/>
      <c r="L34" s="11"/>
      <c r="M34" s="11"/>
      <c r="N34" s="11"/>
      <c r="O34" s="11"/>
      <c r="Q34" s="10"/>
      <c r="R34" s="10"/>
      <c r="S34" s="4"/>
    </row>
    <row r="35" spans="1:22" x14ac:dyDescent="0.4">
      <c r="A35" t="s">
        <v>123</v>
      </c>
      <c r="B35" t="s">
        <v>142</v>
      </c>
      <c r="E35">
        <v>7</v>
      </c>
      <c r="F35">
        <v>33</v>
      </c>
      <c r="G35" s="8">
        <v>289</v>
      </c>
      <c r="H35">
        <v>610</v>
      </c>
      <c r="I35">
        <v>3186</v>
      </c>
      <c r="J35" s="3" t="s">
        <v>55</v>
      </c>
      <c r="L35" s="11"/>
      <c r="M35" s="11">
        <v>30</v>
      </c>
      <c r="N35" s="11">
        <v>38</v>
      </c>
      <c r="O35" s="11">
        <v>65</v>
      </c>
      <c r="Q35" s="10">
        <v>2617</v>
      </c>
      <c r="R35" s="10">
        <v>6283</v>
      </c>
      <c r="S35" s="4">
        <v>21.7</v>
      </c>
      <c r="U35" t="s">
        <v>123</v>
      </c>
      <c r="V35" t="s">
        <v>142</v>
      </c>
    </row>
    <row r="36" spans="1:22" x14ac:dyDescent="0.4">
      <c r="A36" t="s">
        <v>123</v>
      </c>
      <c r="B36" t="s">
        <v>143</v>
      </c>
      <c r="E36">
        <v>7</v>
      </c>
      <c r="F36">
        <v>33</v>
      </c>
      <c r="G36" s="8">
        <v>289</v>
      </c>
      <c r="H36">
        <v>610</v>
      </c>
      <c r="I36">
        <v>3186</v>
      </c>
      <c r="J36" s="3" t="s">
        <v>55</v>
      </c>
      <c r="L36" s="11"/>
      <c r="M36" s="11">
        <v>30</v>
      </c>
      <c r="N36" s="11">
        <v>38</v>
      </c>
      <c r="O36" s="11">
        <v>65</v>
      </c>
      <c r="Q36" s="10">
        <v>319</v>
      </c>
      <c r="R36" s="10">
        <v>998</v>
      </c>
      <c r="S36" s="4">
        <v>11.8</v>
      </c>
      <c r="U36" t="s">
        <v>123</v>
      </c>
      <c r="V36" t="s">
        <v>143</v>
      </c>
    </row>
    <row r="37" spans="1:22" x14ac:dyDescent="0.4">
      <c r="A37" t="s">
        <v>123</v>
      </c>
      <c r="B37" t="s">
        <v>124</v>
      </c>
      <c r="E37">
        <v>24</v>
      </c>
      <c r="F37">
        <v>9.3000000000000007</v>
      </c>
      <c r="G37" s="8">
        <v>262</v>
      </c>
      <c r="H37">
        <v>175</v>
      </c>
      <c r="I37">
        <v>603</v>
      </c>
      <c r="J37" s="3" t="s">
        <v>55</v>
      </c>
      <c r="L37" s="11"/>
      <c r="M37" s="11"/>
      <c r="N37" s="11">
        <v>91.9</v>
      </c>
      <c r="O37" s="11"/>
      <c r="Q37" s="10">
        <v>2007</v>
      </c>
      <c r="R37" s="10">
        <v>2383</v>
      </c>
      <c r="S37" s="4">
        <v>13</v>
      </c>
      <c r="U37" t="s">
        <v>123</v>
      </c>
      <c r="V37" t="s">
        <v>124</v>
      </c>
    </row>
    <row r="38" spans="1:22" x14ac:dyDescent="0.4">
      <c r="S38" s="4"/>
    </row>
    <row r="39" spans="1:22" x14ac:dyDescent="0.4">
      <c r="A39" t="s">
        <v>38</v>
      </c>
      <c r="B39" t="s">
        <v>39</v>
      </c>
      <c r="E39">
        <v>20</v>
      </c>
      <c r="F39">
        <v>15</v>
      </c>
      <c r="G39">
        <v>375</v>
      </c>
      <c r="H39">
        <v>378</v>
      </c>
      <c r="I39">
        <v>1491</v>
      </c>
      <c r="J39">
        <v>1250</v>
      </c>
      <c r="M39">
        <v>12</v>
      </c>
      <c r="N39">
        <v>15</v>
      </c>
      <c r="O39">
        <v>34</v>
      </c>
      <c r="Q39">
        <v>1248</v>
      </c>
      <c r="R39">
        <v>1590</v>
      </c>
      <c r="S39" s="4">
        <v>11.3</v>
      </c>
      <c r="U39" t="s">
        <v>38</v>
      </c>
      <c r="V39" t="s">
        <v>39</v>
      </c>
    </row>
    <row r="40" spans="1:22" x14ac:dyDescent="0.4">
      <c r="A40" t="s">
        <v>38</v>
      </c>
      <c r="B40" t="s">
        <v>35</v>
      </c>
      <c r="E40">
        <v>8</v>
      </c>
      <c r="F40">
        <v>30</v>
      </c>
      <c r="G40">
        <v>373</v>
      </c>
      <c r="H40">
        <v>392</v>
      </c>
      <c r="I40">
        <v>1209</v>
      </c>
      <c r="J40">
        <v>1250</v>
      </c>
      <c r="M40">
        <v>25</v>
      </c>
      <c r="N40">
        <v>25</v>
      </c>
      <c r="O40">
        <v>25</v>
      </c>
      <c r="Q40">
        <v>1693</v>
      </c>
      <c r="R40">
        <v>3683</v>
      </c>
      <c r="S40" s="4">
        <v>20.100000000000001</v>
      </c>
      <c r="U40" t="s">
        <v>38</v>
      </c>
      <c r="V40" t="s">
        <v>35</v>
      </c>
    </row>
    <row r="41" spans="1:22" x14ac:dyDescent="0.4">
      <c r="A41" t="s">
        <v>38</v>
      </c>
      <c r="B41" t="s">
        <v>65</v>
      </c>
      <c r="E41">
        <v>5</v>
      </c>
      <c r="F41">
        <v>25</v>
      </c>
      <c r="G41">
        <v>366</v>
      </c>
      <c r="H41">
        <v>607</v>
      </c>
      <c r="I41">
        <v>1625</v>
      </c>
      <c r="J41" s="3" t="s">
        <v>55</v>
      </c>
      <c r="M41">
        <v>20</v>
      </c>
      <c r="N41">
        <v>20</v>
      </c>
      <c r="O41">
        <v>20</v>
      </c>
      <c r="Q41">
        <v>734</v>
      </c>
      <c r="R41">
        <v>2297</v>
      </c>
      <c r="S41" s="4">
        <v>19.7</v>
      </c>
      <c r="U41" t="s">
        <v>38</v>
      </c>
      <c r="V41" t="s">
        <v>65</v>
      </c>
    </row>
    <row r="42" spans="1:22" x14ac:dyDescent="0.4">
      <c r="A42" t="s">
        <v>38</v>
      </c>
      <c r="B42" t="s">
        <v>66</v>
      </c>
      <c r="E42">
        <v>16</v>
      </c>
      <c r="F42">
        <v>18</v>
      </c>
      <c r="G42">
        <v>355</v>
      </c>
      <c r="H42">
        <v>1217</v>
      </c>
      <c r="I42">
        <v>2532</v>
      </c>
      <c r="J42">
        <v>7000</v>
      </c>
      <c r="L42">
        <v>10</v>
      </c>
      <c r="M42">
        <v>15</v>
      </c>
      <c r="N42">
        <v>25</v>
      </c>
      <c r="O42">
        <v>35</v>
      </c>
      <c r="Q42">
        <v>5920</v>
      </c>
      <c r="R42">
        <v>18537</v>
      </c>
      <c r="S42" s="4">
        <v>18.600000000000001</v>
      </c>
      <c r="U42" t="s">
        <v>38</v>
      </c>
      <c r="V42" t="s">
        <v>66</v>
      </c>
    </row>
    <row r="43" spans="1:22" x14ac:dyDescent="0.4">
      <c r="S43" s="4"/>
    </row>
    <row r="44" spans="1:22" x14ac:dyDescent="0.4">
      <c r="A44" t="s">
        <v>67</v>
      </c>
      <c r="B44" t="s">
        <v>118</v>
      </c>
      <c r="E44">
        <v>28</v>
      </c>
      <c r="F44">
        <v>25</v>
      </c>
      <c r="G44">
        <v>229</v>
      </c>
      <c r="H44">
        <v>565</v>
      </c>
      <c r="I44">
        <v>1259</v>
      </c>
      <c r="J44">
        <v>4500</v>
      </c>
      <c r="L44">
        <v>5</v>
      </c>
      <c r="M44">
        <v>5</v>
      </c>
      <c r="N44">
        <v>25</v>
      </c>
      <c r="O44">
        <v>39</v>
      </c>
      <c r="Q44" s="8">
        <v>549</v>
      </c>
      <c r="R44" s="8">
        <v>621</v>
      </c>
      <c r="S44" s="4">
        <v>8.8000000000000007</v>
      </c>
      <c r="U44" t="s">
        <v>119</v>
      </c>
      <c r="V44" t="s">
        <v>120</v>
      </c>
    </row>
    <row r="45" spans="1:22" x14ac:dyDescent="0.4">
      <c r="A45" t="s">
        <v>40</v>
      </c>
      <c r="B45" t="s">
        <v>76</v>
      </c>
      <c r="E45">
        <v>10</v>
      </c>
      <c r="F45">
        <v>30</v>
      </c>
      <c r="G45">
        <v>190</v>
      </c>
      <c r="H45">
        <v>700</v>
      </c>
      <c r="I45">
        <v>1310</v>
      </c>
      <c r="J45" s="3" t="s">
        <v>55</v>
      </c>
      <c r="L45">
        <v>10</v>
      </c>
      <c r="N45">
        <v>30</v>
      </c>
      <c r="O45">
        <v>40</v>
      </c>
      <c r="Q45" s="3">
        <v>2650</v>
      </c>
      <c r="R45" s="3">
        <v>4937</v>
      </c>
      <c r="S45" s="3">
        <v>21.8</v>
      </c>
      <c r="U45" t="s">
        <v>40</v>
      </c>
      <c r="V45" t="s">
        <v>41</v>
      </c>
    </row>
    <row r="46" spans="1:22" x14ac:dyDescent="0.4">
      <c r="A46" t="s">
        <v>88</v>
      </c>
      <c r="B46" t="s">
        <v>37</v>
      </c>
      <c r="E46">
        <v>20</v>
      </c>
      <c r="F46">
        <v>10</v>
      </c>
      <c r="G46">
        <v>573</v>
      </c>
      <c r="H46">
        <v>3089</v>
      </c>
      <c r="I46">
        <f>3089+853+259+240+222</f>
        <v>4663</v>
      </c>
      <c r="J46" s="3" t="s">
        <v>55</v>
      </c>
      <c r="L46">
        <v>10</v>
      </c>
      <c r="M46">
        <v>15</v>
      </c>
      <c r="N46">
        <v>35</v>
      </c>
      <c r="Q46" s="3">
        <v>-2336</v>
      </c>
      <c r="R46" s="3">
        <v>-2838</v>
      </c>
      <c r="S46" s="3">
        <v>3.6</v>
      </c>
      <c r="U46" t="s">
        <v>88</v>
      </c>
      <c r="V46" t="s">
        <v>37</v>
      </c>
    </row>
    <row r="47" spans="1:22" x14ac:dyDescent="0.4">
      <c r="J47" s="3"/>
      <c r="Q47" s="3"/>
      <c r="R47" s="3"/>
      <c r="S47" s="3"/>
    </row>
    <row r="48" spans="1:22" x14ac:dyDescent="0.4">
      <c r="A48" t="s">
        <v>133</v>
      </c>
      <c r="B48" t="s">
        <v>135</v>
      </c>
      <c r="E48">
        <v>120</v>
      </c>
      <c r="F48">
        <v>9.3000000000000007</v>
      </c>
      <c r="G48">
        <v>123</v>
      </c>
      <c r="H48">
        <v>2895</v>
      </c>
      <c r="I48">
        <v>3201</v>
      </c>
      <c r="J48" s="3">
        <v>7950</v>
      </c>
      <c r="L48">
        <v>37</v>
      </c>
      <c r="M48">
        <v>41</v>
      </c>
      <c r="O48">
        <v>188.8</v>
      </c>
      <c r="Q48" s="3">
        <v>-5275</v>
      </c>
      <c r="R48" s="3">
        <v>-5276</v>
      </c>
      <c r="S48" s="3">
        <v>2.4</v>
      </c>
      <c r="U48" t="s">
        <v>133</v>
      </c>
      <c r="V48" t="s">
        <v>135</v>
      </c>
    </row>
    <row r="49" spans="1:22" x14ac:dyDescent="0.4">
      <c r="A49" t="s">
        <v>133</v>
      </c>
      <c r="B49" t="s">
        <v>136</v>
      </c>
      <c r="E49">
        <v>100</v>
      </c>
      <c r="F49">
        <v>8</v>
      </c>
      <c r="G49">
        <v>123</v>
      </c>
      <c r="H49">
        <v>1507</v>
      </c>
      <c r="I49">
        <v>1695</v>
      </c>
      <c r="J49" s="3">
        <v>7950</v>
      </c>
      <c r="L49">
        <v>28.8</v>
      </c>
      <c r="M49">
        <v>42.8</v>
      </c>
      <c r="O49">
        <v>74.900000000000006</v>
      </c>
      <c r="Q49" s="3">
        <v>-3154</v>
      </c>
      <c r="R49" s="3">
        <v>-3155</v>
      </c>
      <c r="S49" s="3">
        <v>2.4</v>
      </c>
      <c r="U49" t="s">
        <v>133</v>
      </c>
      <c r="V49" t="s">
        <v>136</v>
      </c>
    </row>
    <row r="50" spans="1:22" x14ac:dyDescent="0.4">
      <c r="A50" t="s">
        <v>133</v>
      </c>
      <c r="B50" t="s">
        <v>134</v>
      </c>
      <c r="E50">
        <v>100</v>
      </c>
      <c r="F50">
        <v>8</v>
      </c>
      <c r="G50">
        <v>123</v>
      </c>
      <c r="H50">
        <v>1507</v>
      </c>
      <c r="I50">
        <v>1695</v>
      </c>
      <c r="J50" s="3">
        <v>7950</v>
      </c>
      <c r="L50">
        <v>28.8</v>
      </c>
      <c r="M50">
        <v>42.8</v>
      </c>
      <c r="O50">
        <v>74.900000000000006</v>
      </c>
      <c r="Q50" s="3">
        <v>-1515</v>
      </c>
      <c r="R50" s="3">
        <v>-1516</v>
      </c>
      <c r="S50" s="3">
        <v>4.5</v>
      </c>
      <c r="U50" t="s">
        <v>133</v>
      </c>
      <c r="V50" t="s">
        <v>134</v>
      </c>
    </row>
    <row r="51" spans="1:22" x14ac:dyDescent="0.4">
      <c r="J51" s="3"/>
      <c r="Q51" s="3"/>
      <c r="R51" s="3"/>
      <c r="S51" s="3"/>
    </row>
    <row r="52" spans="1:22" x14ac:dyDescent="0.4">
      <c r="A52" t="s">
        <v>77</v>
      </c>
      <c r="B52" t="s">
        <v>78</v>
      </c>
      <c r="E52">
        <v>35</v>
      </c>
      <c r="F52">
        <v>25</v>
      </c>
      <c r="G52">
        <v>457</v>
      </c>
      <c r="H52">
        <v>870</v>
      </c>
      <c r="I52">
        <v>1724</v>
      </c>
      <c r="J52" s="3">
        <v>4000</v>
      </c>
      <c r="L52">
        <v>10</v>
      </c>
      <c r="M52">
        <v>15</v>
      </c>
      <c r="N52">
        <v>25</v>
      </c>
      <c r="O52">
        <v>35</v>
      </c>
      <c r="Q52" s="10">
        <f>2021/1.29</f>
        <v>1566.6666666666665</v>
      </c>
      <c r="R52" s="10">
        <f>2168/1.29</f>
        <v>1680.6201550387595</v>
      </c>
      <c r="S52" s="3">
        <v>13.6</v>
      </c>
      <c r="U52" t="s">
        <v>77</v>
      </c>
      <c r="V52" t="s">
        <v>78</v>
      </c>
    </row>
    <row r="53" spans="1:22" x14ac:dyDescent="0.4">
      <c r="A53" t="s">
        <v>68</v>
      </c>
      <c r="B53" t="s">
        <v>69</v>
      </c>
      <c r="E53">
        <v>25</v>
      </c>
      <c r="F53">
        <v>16</v>
      </c>
      <c r="G53">
        <v>40</v>
      </c>
      <c r="H53">
        <v>440</v>
      </c>
      <c r="I53">
        <v>750</v>
      </c>
      <c r="J53" s="3">
        <v>1400</v>
      </c>
      <c r="L53">
        <v>2</v>
      </c>
      <c r="M53">
        <v>5</v>
      </c>
      <c r="N53">
        <v>27</v>
      </c>
      <c r="O53">
        <v>38.5</v>
      </c>
      <c r="Q53">
        <v>-898</v>
      </c>
      <c r="R53">
        <v>-1051</v>
      </c>
      <c r="S53" s="4">
        <v>3.06</v>
      </c>
      <c r="U53" t="s">
        <v>68</v>
      </c>
      <c r="V53" t="s">
        <v>69</v>
      </c>
    </row>
    <row r="54" spans="1:22" x14ac:dyDescent="0.4">
      <c r="A54" t="s">
        <v>68</v>
      </c>
      <c r="B54" t="s">
        <v>70</v>
      </c>
      <c r="E54">
        <v>8</v>
      </c>
      <c r="F54">
        <v>25</v>
      </c>
      <c r="G54">
        <v>40</v>
      </c>
      <c r="H54">
        <v>620</v>
      </c>
      <c r="I54">
        <v>930</v>
      </c>
      <c r="J54" s="3">
        <v>2200</v>
      </c>
      <c r="L54">
        <v>23</v>
      </c>
      <c r="M54">
        <v>31.5</v>
      </c>
      <c r="Q54">
        <v>2166</v>
      </c>
      <c r="R54">
        <v>4112</v>
      </c>
      <c r="S54" s="4">
        <v>24.8</v>
      </c>
      <c r="U54" t="s">
        <v>68</v>
      </c>
      <c r="V54" t="s">
        <v>70</v>
      </c>
    </row>
    <row r="55" spans="1:22" x14ac:dyDescent="0.4">
      <c r="J55" s="3"/>
      <c r="S55" s="4"/>
    </row>
    <row r="56" spans="1:22" x14ac:dyDescent="0.4">
      <c r="A56" t="s">
        <v>71</v>
      </c>
      <c r="B56" t="s">
        <v>72</v>
      </c>
      <c r="E56">
        <v>15</v>
      </c>
      <c r="F56">
        <v>22</v>
      </c>
      <c r="G56">
        <v>555</v>
      </c>
      <c r="H56">
        <v>1975</v>
      </c>
      <c r="I56">
        <v>3315</v>
      </c>
      <c r="J56" s="3"/>
      <c r="M56">
        <v>5.61</v>
      </c>
      <c r="N56">
        <v>26.91</v>
      </c>
      <c r="O56">
        <v>80.739999999999995</v>
      </c>
      <c r="Q56">
        <v>575</v>
      </c>
      <c r="R56">
        <v>840</v>
      </c>
      <c r="S56" s="4">
        <v>9.9</v>
      </c>
      <c r="U56" t="s">
        <v>71</v>
      </c>
      <c r="V56" t="s">
        <v>72</v>
      </c>
    </row>
    <row r="57" spans="1:22" x14ac:dyDescent="0.4">
      <c r="A57" t="s">
        <v>71</v>
      </c>
      <c r="B57" t="s">
        <v>43</v>
      </c>
      <c r="E57">
        <v>15</v>
      </c>
      <c r="F57">
        <v>27</v>
      </c>
      <c r="G57">
        <v>656</v>
      </c>
      <c r="H57">
        <v>1290</v>
      </c>
      <c r="I57">
        <v>3291</v>
      </c>
      <c r="J57" s="3"/>
      <c r="M57">
        <v>30.62</v>
      </c>
      <c r="Q57">
        <v>1094</v>
      </c>
      <c r="R57">
        <v>1598</v>
      </c>
      <c r="S57" s="4">
        <v>9.6</v>
      </c>
      <c r="U57" t="s">
        <v>71</v>
      </c>
      <c r="V57" t="s">
        <v>43</v>
      </c>
    </row>
    <row r="58" spans="1:22" x14ac:dyDescent="0.4">
      <c r="S58" s="4"/>
    </row>
    <row r="59" spans="1:22" x14ac:dyDescent="0.4">
      <c r="A59" t="s">
        <v>42</v>
      </c>
      <c r="B59" t="s">
        <v>43</v>
      </c>
      <c r="E59">
        <v>11</v>
      </c>
      <c r="F59">
        <v>18</v>
      </c>
      <c r="G59">
        <v>381</v>
      </c>
      <c r="H59">
        <v>733</v>
      </c>
      <c r="I59">
        <v>1263</v>
      </c>
      <c r="J59">
        <v>2500</v>
      </c>
      <c r="M59">
        <v>28</v>
      </c>
      <c r="Q59">
        <v>916</v>
      </c>
      <c r="R59">
        <v>1603</v>
      </c>
      <c r="S59" s="4">
        <v>13.2</v>
      </c>
      <c r="U59" t="s">
        <v>42</v>
      </c>
      <c r="V59" t="s">
        <v>43</v>
      </c>
    </row>
    <row r="60" spans="1:22" x14ac:dyDescent="0.4">
      <c r="A60" t="s">
        <v>42</v>
      </c>
      <c r="B60" t="s">
        <v>57</v>
      </c>
      <c r="E60">
        <v>10</v>
      </c>
      <c r="F60">
        <v>25</v>
      </c>
      <c r="G60">
        <v>366</v>
      </c>
      <c r="H60">
        <v>689</v>
      </c>
      <c r="I60">
        <v>1330</v>
      </c>
      <c r="J60">
        <v>2750</v>
      </c>
      <c r="M60">
        <v>16</v>
      </c>
      <c r="Q60" s="3">
        <v>341</v>
      </c>
      <c r="R60" s="3">
        <v>635</v>
      </c>
      <c r="S60" s="3">
        <v>10.4</v>
      </c>
      <c r="U60" t="s">
        <v>42</v>
      </c>
      <c r="V60" t="s">
        <v>57</v>
      </c>
    </row>
    <row r="61" spans="1:22" x14ac:dyDescent="0.4">
      <c r="A61" t="s">
        <v>44</v>
      </c>
      <c r="B61" t="s">
        <v>23</v>
      </c>
      <c r="E61">
        <v>16</v>
      </c>
      <c r="F61">
        <v>27</v>
      </c>
      <c r="G61">
        <v>400</v>
      </c>
      <c r="H61">
        <v>450</v>
      </c>
      <c r="I61">
        <v>1240</v>
      </c>
      <c r="J61">
        <v>2200</v>
      </c>
      <c r="M61">
        <v>18</v>
      </c>
      <c r="N61">
        <v>15</v>
      </c>
      <c r="O61">
        <v>25</v>
      </c>
      <c r="Q61">
        <v>963</v>
      </c>
      <c r="R61">
        <v>1361</v>
      </c>
      <c r="S61" s="4">
        <v>11.8</v>
      </c>
      <c r="U61" t="s">
        <v>44</v>
      </c>
      <c r="V61" t="s">
        <v>23</v>
      </c>
    </row>
    <row r="62" spans="1:22" x14ac:dyDescent="0.4">
      <c r="A62" t="s">
        <v>42</v>
      </c>
      <c r="B62" t="s">
        <v>56</v>
      </c>
      <c r="E62">
        <v>22</v>
      </c>
      <c r="F62">
        <v>25</v>
      </c>
      <c r="G62">
        <v>280</v>
      </c>
      <c r="H62">
        <v>210</v>
      </c>
      <c r="I62">
        <v>650</v>
      </c>
      <c r="J62">
        <v>2500</v>
      </c>
      <c r="L62">
        <v>2</v>
      </c>
      <c r="N62">
        <v>10</v>
      </c>
      <c r="O62">
        <v>16</v>
      </c>
      <c r="Q62" s="3">
        <v>0</v>
      </c>
      <c r="R62" s="3">
        <v>0</v>
      </c>
      <c r="S62" s="4">
        <v>8</v>
      </c>
      <c r="U62" t="s">
        <v>42</v>
      </c>
      <c r="V62" t="s">
        <v>56</v>
      </c>
    </row>
    <row r="63" spans="1:22" x14ac:dyDescent="0.4">
      <c r="Q63" s="3"/>
      <c r="R63" s="3"/>
      <c r="S63" s="4"/>
    </row>
    <row r="64" spans="1:22" x14ac:dyDescent="0.4">
      <c r="Q64" s="3"/>
      <c r="R64" s="3"/>
      <c r="S64" s="4"/>
    </row>
    <row r="65" spans="1:22" x14ac:dyDescent="0.4">
      <c r="Q65" s="3"/>
      <c r="R65" s="3"/>
      <c r="S65" s="4"/>
    </row>
    <row r="66" spans="1:22" x14ac:dyDescent="0.4">
      <c r="Q66" s="3"/>
      <c r="R66" s="3"/>
      <c r="S66" s="4"/>
    </row>
    <row r="67" spans="1:22" x14ac:dyDescent="0.4">
      <c r="S67" s="4"/>
    </row>
    <row r="68" spans="1:22" x14ac:dyDescent="0.4">
      <c r="A68" t="s">
        <v>45</v>
      </c>
      <c r="B68" t="s">
        <v>74</v>
      </c>
      <c r="E68">
        <v>25</v>
      </c>
      <c r="F68">
        <v>7</v>
      </c>
      <c r="G68">
        <v>338</v>
      </c>
      <c r="H68">
        <v>250</v>
      </c>
      <c r="I68">
        <v>588</v>
      </c>
      <c r="J68">
        <v>2000</v>
      </c>
      <c r="L68">
        <v>3</v>
      </c>
      <c r="M68">
        <v>13.3</v>
      </c>
      <c r="N68">
        <v>22.61</v>
      </c>
      <c r="O68">
        <v>33.25</v>
      </c>
      <c r="Q68">
        <v>-216</v>
      </c>
      <c r="R68">
        <v>-253</v>
      </c>
      <c r="S68" s="4">
        <v>0</v>
      </c>
      <c r="U68" t="s">
        <v>45</v>
      </c>
      <c r="V68" t="s">
        <v>81</v>
      </c>
    </row>
    <row r="69" spans="1:22" x14ac:dyDescent="0.4">
      <c r="A69" t="s">
        <v>45</v>
      </c>
      <c r="B69" t="s">
        <v>79</v>
      </c>
      <c r="E69">
        <v>25</v>
      </c>
      <c r="F69">
        <v>10</v>
      </c>
      <c r="G69">
        <v>530</v>
      </c>
      <c r="H69">
        <v>445</v>
      </c>
      <c r="I69">
        <v>975</v>
      </c>
      <c r="J69">
        <v>2000</v>
      </c>
      <c r="L69">
        <v>3</v>
      </c>
      <c r="M69">
        <v>13.3</v>
      </c>
      <c r="N69">
        <v>22.61</v>
      </c>
      <c r="O69">
        <v>33.25</v>
      </c>
      <c r="Q69">
        <v>-478</v>
      </c>
      <c r="R69">
        <v>-560</v>
      </c>
      <c r="S69" s="4">
        <v>5.9</v>
      </c>
      <c r="U69" t="s">
        <v>45</v>
      </c>
      <c r="V69" t="s">
        <v>82</v>
      </c>
    </row>
    <row r="70" spans="1:22" x14ac:dyDescent="0.4">
      <c r="A70" t="s">
        <v>45</v>
      </c>
      <c r="B70" t="s">
        <v>80</v>
      </c>
      <c r="E70">
        <v>25</v>
      </c>
      <c r="F70">
        <v>10</v>
      </c>
      <c r="G70">
        <v>447</v>
      </c>
      <c r="H70">
        <v>404</v>
      </c>
      <c r="I70">
        <v>1027</v>
      </c>
      <c r="J70">
        <v>2000</v>
      </c>
      <c r="L70">
        <v>3</v>
      </c>
      <c r="M70">
        <v>13.3</v>
      </c>
      <c r="N70">
        <v>22.61</v>
      </c>
      <c r="O70">
        <v>33.25</v>
      </c>
      <c r="Q70">
        <v>-202</v>
      </c>
      <c r="R70">
        <v>-233</v>
      </c>
      <c r="S70" s="4">
        <v>7.1</v>
      </c>
      <c r="U70" t="s">
        <v>45</v>
      </c>
      <c r="V70" t="s">
        <v>83</v>
      </c>
    </row>
    <row r="71" spans="1:22" x14ac:dyDescent="0.4">
      <c r="A71" t="s">
        <v>45</v>
      </c>
      <c r="B71" t="s">
        <v>75</v>
      </c>
      <c r="E71">
        <v>25</v>
      </c>
      <c r="F71">
        <v>17.100000000000001</v>
      </c>
      <c r="G71">
        <v>530</v>
      </c>
      <c r="H71">
        <v>445</v>
      </c>
      <c r="I71">
        <v>975</v>
      </c>
      <c r="J71">
        <v>2500</v>
      </c>
      <c r="L71">
        <v>3</v>
      </c>
      <c r="M71">
        <v>13.3</v>
      </c>
      <c r="N71">
        <v>22.61</v>
      </c>
      <c r="O71">
        <v>33.25</v>
      </c>
      <c r="Q71">
        <v>-97</v>
      </c>
      <c r="R71">
        <v>-115</v>
      </c>
      <c r="S71" s="4">
        <v>7.6</v>
      </c>
      <c r="U71" t="s">
        <v>45</v>
      </c>
      <c r="V71" t="s">
        <v>84</v>
      </c>
    </row>
    <row r="72" spans="1:22" x14ac:dyDescent="0.4">
      <c r="A72" t="s">
        <v>45</v>
      </c>
      <c r="B72" t="s">
        <v>121</v>
      </c>
      <c r="E72">
        <v>60</v>
      </c>
      <c r="F72">
        <v>5.2</v>
      </c>
      <c r="G72">
        <v>140</v>
      </c>
      <c r="H72" s="3" t="s">
        <v>55</v>
      </c>
      <c r="I72">
        <v>140</v>
      </c>
      <c r="J72">
        <v>2000</v>
      </c>
      <c r="M72">
        <v>10</v>
      </c>
      <c r="N72">
        <v>20</v>
      </c>
      <c r="O72">
        <v>35</v>
      </c>
      <c r="Q72">
        <v>-273</v>
      </c>
      <c r="R72">
        <v>-276</v>
      </c>
      <c r="S72" s="4">
        <v>3.2</v>
      </c>
      <c r="U72" t="s">
        <v>45</v>
      </c>
      <c r="V72" t="s">
        <v>125</v>
      </c>
    </row>
    <row r="73" spans="1:22" x14ac:dyDescent="0.4">
      <c r="A73" t="s">
        <v>45</v>
      </c>
      <c r="B73" t="s">
        <v>122</v>
      </c>
      <c r="E73">
        <v>60</v>
      </c>
      <c r="F73">
        <v>5.2</v>
      </c>
      <c r="G73">
        <v>140</v>
      </c>
      <c r="H73" s="3" t="s">
        <v>55</v>
      </c>
      <c r="I73">
        <v>140</v>
      </c>
      <c r="J73">
        <v>2000</v>
      </c>
      <c r="M73">
        <v>10</v>
      </c>
      <c r="N73">
        <v>20</v>
      </c>
      <c r="O73">
        <v>35</v>
      </c>
      <c r="Q73">
        <v>97</v>
      </c>
      <c r="R73">
        <v>98</v>
      </c>
      <c r="S73" s="4">
        <v>10</v>
      </c>
      <c r="U73" t="s">
        <v>45</v>
      </c>
      <c r="V73" t="s">
        <v>126</v>
      </c>
    </row>
    <row r="74" spans="1:22" x14ac:dyDescent="0.4">
      <c r="A74" t="s">
        <v>45</v>
      </c>
      <c r="B74" t="s">
        <v>153</v>
      </c>
      <c r="E74">
        <v>40</v>
      </c>
      <c r="F74">
        <v>17</v>
      </c>
      <c r="G74">
        <v>197</v>
      </c>
      <c r="H74">
        <v>766</v>
      </c>
      <c r="I74">
        <v>1297</v>
      </c>
      <c r="J74">
        <v>2347</v>
      </c>
      <c r="N74">
        <v>50</v>
      </c>
      <c r="O74" s="4">
        <v>100</v>
      </c>
      <c r="Q74">
        <v>-34</v>
      </c>
      <c r="R74">
        <v>-35</v>
      </c>
      <c r="S74" s="4">
        <v>7.9</v>
      </c>
      <c r="U74" t="s">
        <v>45</v>
      </c>
      <c r="V74" t="s">
        <v>46</v>
      </c>
    </row>
    <row r="75" spans="1:22" x14ac:dyDescent="0.4">
      <c r="A75" t="s">
        <v>45</v>
      </c>
      <c r="B75" t="s">
        <v>154</v>
      </c>
      <c r="E75">
        <v>40</v>
      </c>
      <c r="F75">
        <v>13</v>
      </c>
      <c r="G75">
        <v>197</v>
      </c>
      <c r="H75">
        <v>766</v>
      </c>
      <c r="I75">
        <v>1297</v>
      </c>
      <c r="J75">
        <v>2038</v>
      </c>
      <c r="N75">
        <v>50</v>
      </c>
      <c r="O75" s="4">
        <v>100</v>
      </c>
      <c r="Q75">
        <v>-1125</v>
      </c>
      <c r="R75">
        <v>-1161</v>
      </c>
      <c r="S75" s="4">
        <v>5.9</v>
      </c>
      <c r="U75" t="s">
        <v>45</v>
      </c>
      <c r="V75" t="s">
        <v>117</v>
      </c>
    </row>
    <row r="76" spans="1:22" x14ac:dyDescent="0.4">
      <c r="A76" t="s">
        <v>45</v>
      </c>
      <c r="B76" t="s">
        <v>132</v>
      </c>
      <c r="E76">
        <v>30</v>
      </c>
      <c r="F76">
        <v>18</v>
      </c>
      <c r="G76">
        <v>190</v>
      </c>
      <c r="H76">
        <v>1346</v>
      </c>
      <c r="I76">
        <v>1537</v>
      </c>
      <c r="J76">
        <v>750</v>
      </c>
      <c r="L76">
        <v>3.24</v>
      </c>
      <c r="M76">
        <v>5.52</v>
      </c>
      <c r="N76">
        <v>20.399999999999999</v>
      </c>
      <c r="O76" s="4">
        <v>34.479999999999997</v>
      </c>
      <c r="Q76">
        <v>-946</v>
      </c>
      <c r="R76">
        <v>-1050</v>
      </c>
      <c r="S76" s="4">
        <v>5.2</v>
      </c>
      <c r="U76" t="s">
        <v>45</v>
      </c>
      <c r="V76" t="s">
        <v>132</v>
      </c>
    </row>
    <row r="77" spans="1:22" x14ac:dyDescent="0.4">
      <c r="S77" s="4"/>
    </row>
    <row r="78" spans="1:22" x14ac:dyDescent="0.4">
      <c r="A78" t="s">
        <v>47</v>
      </c>
      <c r="B78" t="s">
        <v>48</v>
      </c>
      <c r="E78">
        <v>7</v>
      </c>
      <c r="F78">
        <v>25</v>
      </c>
      <c r="G78">
        <v>163</v>
      </c>
      <c r="H78">
        <v>497</v>
      </c>
      <c r="I78">
        <v>1338</v>
      </c>
      <c r="J78">
        <v>1000</v>
      </c>
      <c r="M78">
        <v>20</v>
      </c>
      <c r="Q78">
        <v>362</v>
      </c>
      <c r="R78">
        <v>869</v>
      </c>
      <c r="S78" s="4">
        <v>12.4</v>
      </c>
      <c r="U78" t="s">
        <v>47</v>
      </c>
      <c r="V78" t="s">
        <v>48</v>
      </c>
    </row>
    <row r="79" spans="1:22" x14ac:dyDescent="0.4">
      <c r="A79" t="s">
        <v>87</v>
      </c>
      <c r="B79" t="s">
        <v>146</v>
      </c>
      <c r="E79">
        <v>6</v>
      </c>
      <c r="F79">
        <v>21</v>
      </c>
      <c r="G79">
        <v>120</v>
      </c>
      <c r="H79">
        <v>285</v>
      </c>
      <c r="M79">
        <v>41.41</v>
      </c>
      <c r="Q79">
        <v>1274</v>
      </c>
      <c r="R79">
        <v>3989</v>
      </c>
      <c r="S79" s="4">
        <v>22.7</v>
      </c>
      <c r="U79" t="s">
        <v>87</v>
      </c>
      <c r="V79" t="s">
        <v>146</v>
      </c>
    </row>
    <row r="80" spans="1:22" x14ac:dyDescent="0.4">
      <c r="A80" t="s">
        <v>87</v>
      </c>
      <c r="B80" t="s">
        <v>147</v>
      </c>
      <c r="E80">
        <v>7</v>
      </c>
      <c r="F80">
        <v>11</v>
      </c>
      <c r="G80">
        <v>610</v>
      </c>
      <c r="M80">
        <v>41.41</v>
      </c>
      <c r="Q80">
        <v>-29</v>
      </c>
      <c r="R80">
        <v>-69</v>
      </c>
      <c r="S80" s="4">
        <v>7.7</v>
      </c>
      <c r="U80" t="s">
        <v>87</v>
      </c>
      <c r="V80" t="s">
        <v>147</v>
      </c>
    </row>
    <row r="81" spans="1:22" x14ac:dyDescent="0.4">
      <c r="A81" t="s">
        <v>87</v>
      </c>
      <c r="B81" t="s">
        <v>145</v>
      </c>
      <c r="E81">
        <v>6</v>
      </c>
      <c r="F81">
        <v>22</v>
      </c>
      <c r="G81">
        <v>223</v>
      </c>
      <c r="H81">
        <v>523</v>
      </c>
      <c r="I81">
        <v>1481</v>
      </c>
      <c r="J81" t="s">
        <v>55</v>
      </c>
      <c r="M81">
        <v>52.63</v>
      </c>
      <c r="N81">
        <v>70.180000000000007</v>
      </c>
      <c r="Q81">
        <v>1408</v>
      </c>
      <c r="R81">
        <v>3805</v>
      </c>
      <c r="S81" s="4">
        <v>23.1</v>
      </c>
      <c r="U81" t="s">
        <v>87</v>
      </c>
      <c r="V81" t="s">
        <v>145</v>
      </c>
    </row>
    <row r="82" spans="1:22" x14ac:dyDescent="0.4">
      <c r="S82" s="4"/>
    </row>
    <row r="83" spans="1:22" x14ac:dyDescent="0.4">
      <c r="S83" s="4"/>
    </row>
    <row r="84" spans="1:22" x14ac:dyDescent="0.4">
      <c r="A84" s="1" t="s">
        <v>116</v>
      </c>
      <c r="B84" s="1"/>
      <c r="C84" s="1"/>
    </row>
    <row r="85" spans="1:22" x14ac:dyDescent="0.4">
      <c r="A85" t="s">
        <v>93</v>
      </c>
      <c r="E85" t="s">
        <v>94</v>
      </c>
    </row>
    <row r="86" spans="1:22" x14ac:dyDescent="0.4">
      <c r="A86" t="s">
        <v>95</v>
      </c>
      <c r="E86" t="s">
        <v>96</v>
      </c>
    </row>
    <row r="87" spans="1:22" x14ac:dyDescent="0.4">
      <c r="A87" t="s">
        <v>97</v>
      </c>
      <c r="E87" t="s">
        <v>98</v>
      </c>
    </row>
    <row r="88" spans="1:22" x14ac:dyDescent="0.4">
      <c r="A88" t="s">
        <v>99</v>
      </c>
      <c r="E88" t="s">
        <v>100</v>
      </c>
    </row>
    <row r="89" spans="1:22" x14ac:dyDescent="0.4">
      <c r="A89" t="s">
        <v>101</v>
      </c>
      <c r="E89" t="s">
        <v>102</v>
      </c>
    </row>
    <row r="90" spans="1:22" x14ac:dyDescent="0.4">
      <c r="A90" t="s">
        <v>103</v>
      </c>
      <c r="E90" t="s">
        <v>104</v>
      </c>
    </row>
    <row r="91" spans="1:22" x14ac:dyDescent="0.4">
      <c r="A91" t="s">
        <v>105</v>
      </c>
      <c r="E91" t="s">
        <v>106</v>
      </c>
    </row>
    <row r="92" spans="1:22" x14ac:dyDescent="0.4">
      <c r="A92" t="s">
        <v>107</v>
      </c>
      <c r="E92" t="s">
        <v>108</v>
      </c>
    </row>
    <row r="93" spans="1:22" x14ac:dyDescent="0.4">
      <c r="A93" t="s">
        <v>109</v>
      </c>
      <c r="E93" t="s">
        <v>110</v>
      </c>
    </row>
    <row r="94" spans="1:22" x14ac:dyDescent="0.4">
      <c r="A94" t="s">
        <v>111</v>
      </c>
      <c r="E94" t="s">
        <v>112</v>
      </c>
    </row>
    <row r="95" spans="1:22" x14ac:dyDescent="0.4">
      <c r="A95" t="s">
        <v>113</v>
      </c>
      <c r="E95" t="s">
        <v>114</v>
      </c>
    </row>
    <row r="96" spans="1:22" x14ac:dyDescent="0.4">
      <c r="A96" t="s">
        <v>151</v>
      </c>
      <c r="E96" t="s">
        <v>152</v>
      </c>
    </row>
    <row r="97" spans="1:5" x14ac:dyDescent="0.4">
      <c r="A97" t="s">
        <v>115</v>
      </c>
      <c r="E97" t="s">
        <v>149</v>
      </c>
    </row>
    <row r="98" spans="1:5" x14ac:dyDescent="0.4">
      <c r="A98" t="s">
        <v>127</v>
      </c>
      <c r="E98" t="s">
        <v>131</v>
      </c>
    </row>
    <row r="99" spans="1:5" x14ac:dyDescent="0.4">
      <c r="A99" t="s">
        <v>150</v>
      </c>
      <c r="E99" t="s">
        <v>148</v>
      </c>
    </row>
    <row r="101" spans="1:5" x14ac:dyDescent="0.4">
      <c r="A101" t="s">
        <v>90</v>
      </c>
      <c r="B101" t="s">
        <v>91</v>
      </c>
      <c r="E101" s="12" t="s">
        <v>92</v>
      </c>
    </row>
  </sheetData>
  <mergeCells count="4">
    <mergeCell ref="Q5:S5"/>
    <mergeCell ref="L5:O5"/>
    <mergeCell ref="G5:I5"/>
    <mergeCell ref="Q7:R7"/>
  </mergeCells>
  <hyperlinks>
    <hyperlink ref="E101" r:id="rId1" xr:uid="{56213A04-3C81-4907-A84C-7EFE6FF64DB6}"/>
  </hyperlinks>
  <printOptions gridLines="1"/>
  <pageMargins left="0.75" right="0.75" top="0.25" bottom="0.25" header="0" footer="0"/>
  <pageSetup scale="61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Galt</dc:creator>
  <cp:lastModifiedBy>John Galt</cp:lastModifiedBy>
  <cp:lastPrinted>2018-10-15T15:42:24Z</cp:lastPrinted>
  <dcterms:created xsi:type="dcterms:W3CDTF">2012-05-22T19:40:02Z</dcterms:created>
  <dcterms:modified xsi:type="dcterms:W3CDTF">2019-04-24T01:29:40Z</dcterms:modified>
</cp:coreProperties>
</file>